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C:\Users\Kristine.Grivina\Desktop\"/>
    </mc:Choice>
  </mc:AlternateContent>
  <xr:revisionPtr revIDLastSave="2" documentId="13_ncr:1_{9854C96A-FF8F-4517-85D3-B755E56E9343}" xr6:coauthVersionLast="47" xr6:coauthVersionMax="47" xr10:uidLastSave="{CFAF046B-2536-42E7-BC66-9A8DB0E37B9D}"/>
  <bookViews>
    <workbookView xWindow="-28920" yWindow="-15" windowWidth="29040" windowHeight="15840" firstSheet="2" activeTab="2" xr2:uid="{00000000-000D-0000-FFFF-FFFF00000000}"/>
  </bookViews>
  <sheets>
    <sheet name="1.forma_Pretendents" sheetId="3" r:id="rId1"/>
    <sheet name="1.1.forma_Preten_apvienība" sheetId="4" r:id="rId2"/>
    <sheet name="2.form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1" l="1"/>
  <c r="D99" i="1" s="1"/>
  <c r="C14" i="4"/>
  <c r="D90" i="1"/>
  <c r="D69" i="1"/>
  <c r="D80" i="1" s="1"/>
  <c r="D62" i="1"/>
  <c r="D52" i="1"/>
  <c r="D45" i="1"/>
  <c r="D41" i="1"/>
  <c r="D20" i="1"/>
  <c r="C13" i="4"/>
  <c r="D65" i="1" l="1"/>
  <c r="D98" i="1"/>
</calcChain>
</file>

<file path=xl/sharedStrings.xml><?xml version="1.0" encoding="utf-8"?>
<sst xmlns="http://schemas.openxmlformats.org/spreadsheetml/2006/main" count="135" uniqueCount="131">
  <si>
    <t>Pretendenta piedāvātā pakalpojumu cena līguma darbības termiņam maršrutu tīkla daļā "_______"</t>
  </si>
  <si>
    <t>Līguma darbības periods 
01.07.2024.-31.12.2024.</t>
  </si>
  <si>
    <t>A</t>
  </si>
  <si>
    <t>B</t>
  </si>
  <si>
    <t>Plānotais nobraukums (km)</t>
  </si>
  <si>
    <t>PC  – Piedāvātā pakalpojuma cena (EUR/km)</t>
  </si>
  <si>
    <t>Pretendentu apvienības piedāvātā pakalpojumu cena līguma darbības termiņam maršrutu tīkla daļā "____________"</t>
  </si>
  <si>
    <t>Dalībnieks Nr.1</t>
  </si>
  <si>
    <r>
      <t>Plānotais nobraukums (N</t>
    </r>
    <r>
      <rPr>
        <vertAlign val="subscript"/>
        <sz val="12"/>
        <color theme="1"/>
        <rFont val="Times New Roman"/>
        <family val="1"/>
        <charset val="186"/>
      </rPr>
      <t>1</t>
    </r>
    <r>
      <rPr>
        <sz val="12"/>
        <color theme="1"/>
        <rFont val="Times New Roman"/>
        <family val="1"/>
        <charset val="186"/>
      </rPr>
      <t>)</t>
    </r>
  </si>
  <si>
    <r>
      <t>Piedāvātā pakalpojuma cena (PC</t>
    </r>
    <r>
      <rPr>
        <vertAlign val="subscript"/>
        <sz val="12"/>
        <color theme="1"/>
        <rFont val="Times New Roman"/>
        <family val="1"/>
        <charset val="186"/>
      </rPr>
      <t>1</t>
    </r>
    <r>
      <rPr>
        <sz val="12"/>
        <color theme="1"/>
        <rFont val="Times New Roman"/>
        <family val="1"/>
        <charset val="186"/>
      </rPr>
      <t>)</t>
    </r>
  </si>
  <si>
    <t>Dalībnieks Nr.2</t>
  </si>
  <si>
    <r>
      <t>Plānotais nobraukums (N</t>
    </r>
    <r>
      <rPr>
        <vertAlign val="subscript"/>
        <sz val="12"/>
        <color theme="1"/>
        <rFont val="Times New Roman"/>
        <family val="1"/>
        <charset val="186"/>
      </rPr>
      <t>2</t>
    </r>
    <r>
      <rPr>
        <sz val="12"/>
        <color theme="1"/>
        <rFont val="Times New Roman"/>
        <family val="1"/>
        <charset val="186"/>
      </rPr>
      <t>)</t>
    </r>
  </si>
  <si>
    <r>
      <t>Piedāvātā pakalpojuma cena (PC</t>
    </r>
    <r>
      <rPr>
        <vertAlign val="subscript"/>
        <sz val="12"/>
        <color theme="1"/>
        <rFont val="Times New Roman"/>
        <family val="1"/>
        <charset val="186"/>
      </rPr>
      <t>2</t>
    </r>
    <r>
      <rPr>
        <sz val="12"/>
        <color theme="1"/>
        <rFont val="Times New Roman"/>
        <family val="1"/>
        <charset val="186"/>
      </rPr>
      <t>)</t>
    </r>
  </si>
  <si>
    <t>Kopā apvienība</t>
  </si>
  <si>
    <r>
      <t>Plānotais nobraukums (N</t>
    </r>
    <r>
      <rPr>
        <b/>
        <vertAlign val="subscript"/>
        <sz val="12"/>
        <color theme="1"/>
        <rFont val="Times New Roman"/>
        <family val="1"/>
        <charset val="186"/>
      </rPr>
      <t>kop</t>
    </r>
    <r>
      <rPr>
        <b/>
        <sz val="12"/>
        <color theme="1"/>
        <rFont val="Times New Roman"/>
        <family val="1"/>
        <charset val="186"/>
      </rPr>
      <t>)</t>
    </r>
  </si>
  <si>
    <r>
      <t>PC</t>
    </r>
    <r>
      <rPr>
        <b/>
        <vertAlign val="subscript"/>
        <sz val="12"/>
        <color theme="1"/>
        <rFont val="Times New Roman"/>
        <family val="1"/>
        <charset val="186"/>
      </rPr>
      <t>pvid</t>
    </r>
    <r>
      <rPr>
        <b/>
        <sz val="12"/>
        <color theme="1"/>
        <rFont val="Times New Roman"/>
        <family val="1"/>
        <charset val="186"/>
      </rPr>
      <t xml:space="preserve"> – Piedāvātā pakalpojuma cena </t>
    </r>
  </si>
  <si>
    <r>
      <t xml:space="preserve">PC </t>
    </r>
    <r>
      <rPr>
        <vertAlign val="subscript"/>
        <sz val="12"/>
        <color theme="1"/>
        <rFont val="Times New Roman"/>
        <family val="1"/>
        <charset val="186"/>
      </rPr>
      <t>pvid.</t>
    </r>
    <r>
      <rPr>
        <sz val="12"/>
        <color theme="1"/>
        <rFont val="Times New Roman"/>
        <family val="1"/>
        <charset val="186"/>
      </rPr>
      <t xml:space="preserve"> – pretendentu apvienības piedāvātā vidējā svērtā pakalpojuma cena (EUR/km);</t>
    </r>
  </si>
  <si>
    <r>
      <t>PC</t>
    </r>
    <r>
      <rPr>
        <vertAlign val="subscript"/>
        <sz val="12"/>
        <color theme="1"/>
        <rFont val="Times New Roman"/>
        <family val="1"/>
        <charset val="186"/>
      </rPr>
      <t>1</t>
    </r>
    <r>
      <rPr>
        <sz val="12"/>
        <color theme="1"/>
        <rFont val="Times New Roman"/>
        <family val="1"/>
        <charset val="186"/>
      </rPr>
      <t xml:space="preserve">...PC </t>
    </r>
    <r>
      <rPr>
        <vertAlign val="subscript"/>
        <sz val="12"/>
        <color theme="1"/>
        <rFont val="Times New Roman"/>
        <family val="1"/>
        <charset val="186"/>
      </rPr>
      <t>n</t>
    </r>
    <r>
      <rPr>
        <sz val="12"/>
        <color theme="1"/>
        <rFont val="Times New Roman"/>
        <family val="1"/>
        <charset val="186"/>
      </rPr>
      <t xml:space="preserve"> – pretendenta apvienības dalībnieka piedāvātā pakalpojuma cena periodā (EUR/km);</t>
    </r>
  </si>
  <si>
    <r>
      <t>N</t>
    </r>
    <r>
      <rPr>
        <vertAlign val="subscript"/>
        <sz val="12"/>
        <color theme="1"/>
        <rFont val="Times New Roman"/>
        <family val="1"/>
        <charset val="186"/>
      </rPr>
      <t>1</t>
    </r>
    <r>
      <rPr>
        <sz val="12"/>
        <color theme="1"/>
        <rFont val="Times New Roman"/>
        <family val="1"/>
        <charset val="186"/>
      </rPr>
      <t xml:space="preserve"> ... N</t>
    </r>
    <r>
      <rPr>
        <vertAlign val="subscript"/>
        <sz val="12"/>
        <color theme="1"/>
        <rFont val="Times New Roman"/>
        <family val="1"/>
        <charset val="186"/>
      </rPr>
      <t>n</t>
    </r>
    <r>
      <rPr>
        <sz val="12"/>
        <color theme="1"/>
        <rFont val="Times New Roman"/>
        <family val="1"/>
        <charset val="186"/>
      </rPr>
      <t xml:space="preserve"> – pretendenta katra apvienības dalībnieka nobraukums periodā (km)</t>
    </r>
  </si>
  <si>
    <r>
      <t xml:space="preserve">N </t>
    </r>
    <r>
      <rPr>
        <vertAlign val="subscript"/>
        <sz val="12"/>
        <color theme="1"/>
        <rFont val="Times New Roman"/>
        <family val="1"/>
        <charset val="186"/>
      </rPr>
      <t>kop.</t>
    </r>
    <r>
      <rPr>
        <sz val="12"/>
        <color theme="1"/>
        <rFont val="Times New Roman"/>
        <family val="1"/>
        <charset val="186"/>
      </rPr>
      <t xml:space="preserve"> – prognozētais kopējais nobraukums maršrutu tīkla daļā periodā (km).</t>
    </r>
  </si>
  <si>
    <t>Izmaksu atšifrējums un detalizācija piedāvātajai pakalpojumu cenai</t>
  </si>
  <si>
    <t xml:space="preserve">Izmaksu detalizācija </t>
  </si>
  <si>
    <t>Izmaksas, EUR</t>
  </si>
  <si>
    <t>Piezīmes (pretendenta norādīta papildu informācija un paskaidrojumi par izmaksām)</t>
  </si>
  <si>
    <t>1. Materiālu izmaksas</t>
  </si>
  <si>
    <t>1.1. Izejvielas, materiāli</t>
  </si>
  <si>
    <t>Autobusu apkalpošanai nepieciešamās izejvielu, ekspluatācijai nepieciešamo materiālu izmaksas. Ar transportlīdzekļu apkalpošanu saprot visu nepieciešamo, lai varētu sniegt sabiedriskā transporta pakalpojumu, t.i., smērvielas, eļļas, dažādi materiāli, kases aparātu lentas, kustības saraksti, tahogrammas, u.c.</t>
  </si>
  <si>
    <t>1.2. Rezerves daļas</t>
  </si>
  <si>
    <t>Autobusu remontam un uzturēšanai nepieciešamās rezerves daļu izmaksas.</t>
  </si>
  <si>
    <t xml:space="preserve">1.3. Degviela (energoresursi) </t>
  </si>
  <si>
    <t>Degvielas (dīzeļdegvielas, benzīna) izmaksas autobusiem. Ja degvielas un elektroenerģijas vietā tiek izmantota, sašķidrinātā naftas gāze vai sašķidrinātā dabas gāze, ūdeņradis vai cits enerģijas veids, tad 1.3.rindu informāciju par iegādes cenu un patēriņu papildina atsevišķi no informācijas par dīzeļdegvielas (benzīna), elektroenerģijas.</t>
  </si>
  <si>
    <t xml:space="preserve">1.3.1. Degvielas iegādes cena (EUR / 1 litrs bez PVN) </t>
  </si>
  <si>
    <t xml:space="preserve">1.3.2. Vidējais degvielas patēriņš (litri / 100 km) </t>
  </si>
  <si>
    <t>1.3.3. Patērētie degvielas litri (litri)</t>
  </si>
  <si>
    <t xml:space="preserve">1.3.4. Elektroenerģijas iegādes cena (EUR / 1 kWh bez PVN) </t>
  </si>
  <si>
    <t xml:space="preserve">1.3.5. Vidējais elektroenerģijas patēriņš (kWh / 100 km) </t>
  </si>
  <si>
    <t>1.3.6. Patērētā elektroenerģija (kWh)</t>
  </si>
  <si>
    <t>1.4. Riepas/riteņu pāri</t>
  </si>
  <si>
    <t xml:space="preserve">Riepu un to atjaunošanas darbu izmaksas. </t>
  </si>
  <si>
    <t>1.5. Citi materiāli sabiedriskā transporta pakalpojumu nodrošināšanai</t>
  </si>
  <si>
    <t>Citi materiāli, kas nepieciešami saimnieciskās darbības un sabiedriskā transporta pakalpojumu līguma nodrošināšanai, piemēram, saimnieciskā degviela, kurināmais, mazvērtīgais inventārs.</t>
  </si>
  <si>
    <t>Kopsumma 1.rindai (1.1. + 1.2. + 1.3. + 1.4. + 1.5)</t>
  </si>
  <si>
    <t>Rindas 1.3.1.; 1.3.2. un 1.3.3. nesummē, bet norāda vērtības atbilstoši norādītajai mērvienībai</t>
  </si>
  <si>
    <t>2. Personāla izmaksas (izņemot administrācijas personāla izmaksas)</t>
  </si>
  <si>
    <t>2.1. Atlīdzība par darbu autobusu vadītājiem kopā</t>
  </si>
  <si>
    <t>Darba samaksa autobusu vadītājiem, ņemot vērā darba līgumā un/vai darba koplīgumā noteikto darba samaksu saskaņā ar pretendenta norādīto darba algas aprēķina metodiku.</t>
  </si>
  <si>
    <t>2.1.1. darbinieku skaits</t>
  </si>
  <si>
    <t>2.1.2. bruto likme darbiniekam mēnesī par autobusa vadīšanas un sagatavošanās laiku  (EUR/stundas)</t>
  </si>
  <si>
    <t>2.1.3. plānotās vidējās darba stundas mēnesī par autobusa vadīšanu un sagatavošanos vienam darbiniekam (stundas)</t>
  </si>
  <si>
    <t>2.1.4. citas piemaksas, prēmijas (EUR)</t>
  </si>
  <si>
    <t>2.1.5. par papildu darbiem nostrādātās stundas mēnesī (stundas)</t>
  </si>
  <si>
    <t>2.1.6. stundas vidējā bruto darba samaksa pavisam kopā (EUR/stundas)</t>
  </si>
  <si>
    <t>2.2. Valsts sociālās apdrošināšanas obligātās iemaksas autobusu vadītājiem</t>
  </si>
  <si>
    <t>Valsts sociālās apdrošināšanas obligātās iemaksas autobusu vadītājiem (sociālās apdrošināšanas obligātās iemaksas, kas iemaksātas valsts budžetā saskaņā ar likumu "Par valsts sociālo apdrošināšanu").</t>
  </si>
  <si>
    <t>2.3. Atlīdzība par darbu citiem darbiniekiem kopā</t>
  </si>
  <si>
    <t>Darba samaksa par darbu citiem darbiniekiem, ņemot vērā darba līgumā un/vai darba koplīgumā noteikto darba samaksu, piemēram, operatoriem (dispečeriem), sabiedriskā transporta kontrolieriem, ekonomistiem, grāmatvežiem, noliktavas pārziņiem, ja tie veic ar sabiedriskā transporta pakalpojumu sniegšanu saistītās funkcijas. Nenorāda darbinieku, kuri veic apkopes un remonta funkcijas atbilstoši 3.2.1. un 3.3.1. rindai, atalgojumu.</t>
  </si>
  <si>
    <t>2.3.1. darbinieku skaits</t>
  </si>
  <si>
    <t>2.3.2. vidējā bruto alga vienam darbiniekam mēnesī (EUR)</t>
  </si>
  <si>
    <t>2.3.3. plānotās vidējās darba stundas mēnesī vienam darbiniekam (stundas)</t>
  </si>
  <si>
    <t>2.4. Valsts sociālās apdrošināšanas obligātās iemaksas citiem darbiniekiem</t>
  </si>
  <si>
    <t>Valsts sociālās apdrošināšanas obligātās iemaksas citiem darbiniekiem, piemēram, operatoriem (dispečeriem), sabiedriskā transporta kontrolieriem, ekonomistiem, grāmatvežiem, noliktavas pārziņiem, ja tie veic ar sabiedriskā transporta pakalpojumu sniegšanu saistītās funkcijas (sociālās apdrošināšanas obligātās iemaksas, kas iemaksātas valsts budžetā saskaņā ar likumu "Par valsts sociālo apdrošināšanu").</t>
  </si>
  <si>
    <t>2.5. Citas sociālās nodrošināšanas izmaksas</t>
  </si>
  <si>
    <t>Pārējās sociālās nodrošināšanas izmaksas, piemēram, autobusu vadītāju kvalifikācijas (95.koda) iegūšanas un atjaunošanas apmaksa, ja tādu paredzējis pretendents, uzņēmējdarbības riska valsts nodevas, veselības un darba drošības izmaksas un citi pabalsti. Brīvprātīgās sociālās apdrošināšanas iemaksas, ja tādas ir paredzētas.</t>
  </si>
  <si>
    <t>Kopsumma 2.rindai (2.1. + 2.2. + 2.3. + 2.4. + 2.5)</t>
  </si>
  <si>
    <t>Rindas 2.1.1.; 2.1.2.; 2.1.3.; 2.1.4.; 2.1.5.; 2.1.6.; 2.3.1.; 2.3.2. un 2.3.3. nesummē, bet norāda vērtības atbilstoši norādītajai mērvienībai</t>
  </si>
  <si>
    <t>3. Pārējās sabiedriskā transporta pakalpojumu sniegšanas izmaksas</t>
  </si>
  <si>
    <t>3.1. Autobusu apdrošināšana, licences, transportlīdzekļa reģistrēšana, tehniskās apskates veikšana.</t>
  </si>
  <si>
    <t>Izmaksas, kas saistītas ar autobusu apdrošināšanu, licenču, autobusu reģistrēšanu, tehniskās apskates veikšanu.</t>
  </si>
  <si>
    <t>3.2. Sabiedriskā transporta apkopes nodrošināšanas izmaksas kopā (3.2.1. + 3.2.2. + 3.2.3.)</t>
  </si>
  <si>
    <r>
      <t>3.2.1.</t>
    </r>
    <r>
      <rPr>
        <sz val="10"/>
        <rFont val="Times New Roman"/>
        <family val="1"/>
        <charset val="186"/>
      </rPr>
      <t xml:space="preserve"> Izmaksas, kas saistītas ar autobusu apkopes nodrošināšanu – autobusu uzkopšana, tīrīšana Pretendenta uzņēmumā. Faktiskās izmaksas Pretendenta uzņēmumā, kas nepieciešamas noteiktās funkcijas izpildei, kas ietver cilvēkresursu (tostarp darba alga, sociālās garantijas, nodokļi), palīgtelpu izmaksas (tostarp telpu nomas, komunālie pakalpojumi) un iekārtu amortizāciju, izņemot administrācijas resursa piedalīšanos. </t>
    </r>
  </si>
  <si>
    <t>3.2.1.1. darbinieku skaits</t>
  </si>
  <si>
    <t>3.2.1.2. vidējā bruto alga vienam darbiniekam mēnesī (EUR)</t>
  </si>
  <si>
    <t>3.2.1.3. plānotās vidējās darba stundas mēnesī vienam darbiniekam (stundas)</t>
  </si>
  <si>
    <r>
      <t>3.2.2.</t>
    </r>
    <r>
      <rPr>
        <sz val="10"/>
        <rFont val="Times New Roman"/>
        <family val="1"/>
        <charset val="186"/>
      </rPr>
      <t xml:space="preserve"> Izmaksas, kas saistītas ar sabiedriskā transporta apkopes nodrošināšanu – autobusu uzkopšana, tīrīšana ārpus Pretendenta uzņēmuma. </t>
    </r>
  </si>
  <si>
    <r>
      <t>3.2.3.</t>
    </r>
    <r>
      <rPr>
        <sz val="10"/>
        <rFont val="Times New Roman"/>
        <family val="1"/>
        <charset val="186"/>
      </rPr>
      <t xml:space="preserve"> Izmaksas par kases aparātu vai citu transportlīdzeklī izmantojamo iekārtu un programmatūras apkalpošanu/uzturēšanu, programmēšanu, nomu. Ar iekārtām saprot POS termināļus, GPS, tahogrāfus vai citas ierīces. </t>
    </r>
  </si>
  <si>
    <t>3.3. Remonta izmaksas kopā (3.3.1. + 3.3.2.)</t>
  </si>
  <si>
    <r>
      <t>3.3.1.</t>
    </r>
    <r>
      <rPr>
        <sz val="10"/>
        <rFont val="Times New Roman"/>
        <family val="1"/>
        <charset val="186"/>
      </rPr>
      <t xml:space="preserve"> Izmaksas, kas saistītas ar autobusu remontu un diagnostiku Pretendenta uzņēmumā. Faktiskās izmaksas Pretendenta uzņēmumā, kas nepieciešamas remontdarbu veikšanai, kas ietver cilvēkresursu (tostarp darba alga, nodokļi, sociālās garantijas), palīgtelpu izmaksas (tostarp telpu nomas, komunālie pakalpojumi) un iekārtu amortizāciju, izņemot administrācijas resursa piedalīšanos. </t>
    </r>
  </si>
  <si>
    <t>3.3.1.1. darbinieku skaits</t>
  </si>
  <si>
    <t>3.3.1.2. vidējā bruto alga vienam darbiniekam mēnesī (EUR)</t>
  </si>
  <si>
    <t>3.3.1.3. plānotās vidējās darba stundas mēnesī vienam darbiniekam (stundas)</t>
  </si>
  <si>
    <r>
      <t>3.3.2.</t>
    </r>
    <r>
      <rPr>
        <sz val="10"/>
        <rFont val="Times New Roman"/>
        <family val="1"/>
        <charset val="186"/>
      </rPr>
      <t xml:space="preserve"> Izmaksas, kas saistītas ar autobusu remontu un diagnostiku ārpus Pretendenta uzņēmuma. </t>
    </r>
  </si>
  <si>
    <t>3.4. Maksājumi par biļešu izplatīšanu (starpniecību)</t>
  </si>
  <si>
    <t>Maksājumi par biļešu izplatīšanu (starpniecību) biļešu tirdzniecības vietās, bezskaidras naudas norēķinu komisijas maksa</t>
  </si>
  <si>
    <t>3.5. Citas ar sabiedriskā transporta pakalpojumu nodrošināšanu saistītās izmaksas</t>
  </si>
  <si>
    <t>Pārējās saimnieciskās darbības izmaksas, kas nav iekļaujamas 3.1., 3.2., 3.3., 3.4. un 3.6.rindā, kas Pretendentam radušās, sniedzot sabiedriskā transporta pakalpojumu vai ir ar to saistītas, vai izriet no tā, piemēram, kontroles dienestu un saimnieciskā transporta izmaksas, kas saistītas ar materiālu, izejvielu, rezerves daļu iegādi, telpu un teritorijas izmaksas (stāvvietas, garāžas, noliktavas).</t>
  </si>
  <si>
    <t>3.6. Citi pakalpojumi (ārpakalpojumi) kopā (3.6.1. + 3.6.2.)</t>
  </si>
  <si>
    <r>
      <t>3.6.1.</t>
    </r>
    <r>
      <rPr>
        <sz val="10"/>
        <rFont val="Times New Roman"/>
        <family val="1"/>
        <charset val="186"/>
      </rPr>
      <t xml:space="preserve"> Izmaksas, kas saistītas ar pretendenta  sniegtajiem pakalpojumiem – dažādi līgumi, kas paredz pakalpojumu sniegšanu Pretendentam, piemēram, apsardzes pakalpojumi, telpu (garāžas, noliktavas) noma, stāvvietu pakalpojumi. </t>
    </r>
  </si>
  <si>
    <r>
      <t>3.6.2.</t>
    </r>
    <r>
      <rPr>
        <sz val="10"/>
        <rFont val="Times New Roman"/>
        <family val="1"/>
        <charset val="186"/>
      </rPr>
      <t xml:space="preserve"> Izmaksas, kas saistītas ar transportlīdzekļu nomu, piemēram, operatīvā līzinga maksājumi, autobusu nomas maksājumi, un citu sabiedriskā transporta pakalpojumu sniegšanai izmantojamo transportlīdzekļu inventāra nomas maksājumi.</t>
    </r>
  </si>
  <si>
    <t>Kopsumma 3.rindai (3.1. + 3.2. + 3.3. + 3.4. + 3.5 + 3.6.)</t>
  </si>
  <si>
    <t>Rindas 3.2.1.1.; 3.2.1.2.; 3.2.1.3.; 3.3.1.1.; 3.3.1.2.; 3.3.1.3.rindas nesummē, bet norāda vērtības atbilstoši norādītajai mērvienībai</t>
  </si>
  <si>
    <t>4. Līdzekļu vērtības norakstīšana un procentu maksājumi</t>
  </si>
  <si>
    <t>4.1. Autobusi kopā</t>
  </si>
  <si>
    <t xml:space="preserve">Autobusu t.sk., kas iegādāti uz finanšu līzinga nosacījumiem, nolietojums un norakstīšana, kas saskaņā ar sabiedriskā transporta pakalpojumu pasūtījuma līgumu ir izmantoti sabiedriskā transporta pakalpojumu sniegšanā. </t>
  </si>
  <si>
    <t>4.2. Autobusā izmantojamais inventārs (4.2.1. + 4.2.2. + 4.2.3. + 4.2.4. + 4.2.5.)</t>
  </si>
  <si>
    <t>Sabiedriskā transporta pakalpojumu sniegšanai izmantojamo autobusu inventāra (piemēram, kases aparātu, tahogrāfu, elektronisko tablo, izsekošanas ierīču, degvielas kontroles ierīču) nolietojums un norakstīšana.</t>
  </si>
  <si>
    <t xml:space="preserve">4.2.1. Elektroniskās maršrutu zīmes </t>
  </si>
  <si>
    <t>4.2.2. Informācijas paziņošana par pieturvietām (audiāli / vizuāli)</t>
  </si>
  <si>
    <t>4.2.3. Videonovērošanas iekārtas</t>
  </si>
  <si>
    <t>4.2.4. Bezvadu interneta nodrošināšanas ierīces</t>
  </si>
  <si>
    <t>4.2.5. Kases aparāti</t>
  </si>
  <si>
    <t>4.3. Citi pamatlīdzekļi</t>
  </si>
  <si>
    <t>Pamatlīdzekļu nolietojums un norakstīšana, kas saistīti ar sabiedriskā transporta pakalpojumu pasūtījuma līguma izpildi. Pretendents piezīmēs atsevišķi norāda informāciju par izmaksām saistībā ar bezemisiju transportlīdzekļu uzlādes ierīcēm vai stacijām, ja tādas plānots uzstādīt.</t>
  </si>
  <si>
    <t>4.4. Procentu maksājumi par aizņemtajiem līdzekļiem</t>
  </si>
  <si>
    <t>Procentu maksājumi par aizņemtajiem līdzekļiem, kas izmantoti autobusu, tā inventāra un citu pamatlīdzekļu iegādei, arī finanšu līzinga procentu maksājumi.</t>
  </si>
  <si>
    <t>Kopsumma 4.rindai (4.1. + 4.2. + 4.3. + 4.4.)</t>
  </si>
  <si>
    <t>5. Administrācijas izmaksas</t>
  </si>
  <si>
    <r>
      <t>5.1. Atlīdzība par darbu administrācijas personālam un administrācijai</t>
    </r>
    <r>
      <rPr>
        <sz val="10"/>
        <rFont val="Times New Roman"/>
        <family val="1"/>
        <charset val="186"/>
      </rPr>
      <t xml:space="preserve"> </t>
    </r>
  </si>
  <si>
    <t>Darba samaksa par darbu administrācijas personālam un administrācijai saskaņā ar darba līgumu un/vai darba koplīgumu. Ar administrācijas personālu saprot – valdi, padomi, darbiniekus, kas pārrauga kopējo uzņēmuma saimniecisko darbību (tostarp grāmatveži, juristi, saimniecības pārvaldnieki) un administrācijas apkalpojošais personāls.</t>
  </si>
  <si>
    <t xml:space="preserve">5.1.1. darbinieku skaits </t>
  </si>
  <si>
    <t>5.1.2. vidējā bruto alga vienam darbiniekam mēnesī (EUR)</t>
  </si>
  <si>
    <t>5.1.3. plānotās vidējās darba stundas mēnesī vienam darbiniekam (stundas)</t>
  </si>
  <si>
    <r>
      <t>5.2. Sociālās nodrošināšanas izmaksas administrācijas personālam un administrācijai</t>
    </r>
    <r>
      <rPr>
        <sz val="10"/>
        <rFont val="Times New Roman"/>
        <family val="1"/>
        <charset val="186"/>
      </rPr>
      <t xml:space="preserve"> </t>
    </r>
  </si>
  <si>
    <t>Sociālās nodrošināšanas izmaksas, tai skaitā uzņēmējdarbības riska valsts nodevas, valsts sociālās apdrošināšanas obligātās iemaksas (sociālās apdrošināšanas obligātās iemaksas, kas iemaksātas valsts budžetā saskaņā ar likumu "Par valsts sociālo apdrošināšanu").</t>
  </si>
  <si>
    <t>5.3. Pārējās administrācijas izmaksas</t>
  </si>
  <si>
    <t>Saimnieciskās darbības nodrošināšanai nepieciešamās izmaksas, kas Pretendentam radušās, sniedzot sabiedriskā transporta pakalpojumu, vai ir ar to saistītas, piemēram, izmaksas, kas saistītas ar administratīvo telpu uzturēšanu, pamatlīdzekļu nolietojumu un norakstīšanu, transporta izdevumi, sakaru izdevumi, juridiskie pakalpojumi, revidentu pakalpojumi.</t>
  </si>
  <si>
    <t>Kopsumma 5.rindai (5.1. + 5.2. + 5.3.)</t>
  </si>
  <si>
    <t>Rindas 5.1.1., 5.1.2., 5.1.3. nesummē, bet norāda vērtības atbilstoši norādītajai mērvienībai</t>
  </si>
  <si>
    <t>Pārējie izdevumi un peļņa</t>
  </si>
  <si>
    <t>6. Procentu maksājumi un līdzīgas izmaksas</t>
  </si>
  <si>
    <t>Procentu maksājumi par aizņemtajiem līdzekļiem, kas nav minēti 4.4. rindā un nav  saistīti ar autobusu iegādi.</t>
  </si>
  <si>
    <t>7. Izdevumu risks saistībā ar pasūtījuma apjoma palielinājumu / samazinājumu līguma darbības laikā</t>
  </si>
  <si>
    <t>Izm</t>
  </si>
  <si>
    <r>
      <rPr>
        <b/>
        <sz val="12"/>
        <rFont val="Times New Roman"/>
        <family val="1"/>
        <charset val="186"/>
      </rPr>
      <t>Izmaksas kopā</t>
    </r>
    <r>
      <rPr>
        <b/>
        <sz val="14"/>
        <rFont val="Times New Roman"/>
        <family val="1"/>
        <charset val="186"/>
      </rPr>
      <t xml:space="preserve"> </t>
    </r>
    <r>
      <rPr>
        <b/>
        <sz val="8"/>
        <rFont val="Times New Roman"/>
        <family val="1"/>
        <charset val="186"/>
      </rPr>
      <t>(1.rinda + 2.rinda + 3.rinda + 4.rinda + 5.rinda + 6.rinda + 7.rinda)</t>
    </r>
  </si>
  <si>
    <t>N</t>
  </si>
  <si>
    <t>Nobraukums (km) (atbilstoši līgumprojekta 1.pielikumam )</t>
  </si>
  <si>
    <t>Nteh</t>
  </si>
  <si>
    <t>Tehniskais / saimnieciskais nobraukums (km)</t>
  </si>
  <si>
    <t>Izm/N</t>
  </si>
  <si>
    <t>1 kilometra pašizmaksa (KOPĒJĀS IZMAKSAS / NOBRAUKUMS)</t>
  </si>
  <si>
    <t>Pc</t>
  </si>
  <si>
    <t xml:space="preserve"> Vidējā pakalpojuma cena pa līguma darbības periodam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</si>
</sst>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font>
      <sz val="11"/>
      <color theme="1"/>
      <name val="Calibri"/>
      <family val="2"/>
      <charset val="186"/>
      <scheme val="minor"/>
    </font>
    <font>
      <sz val="12"/>
      <color rgb="FF000000"/>
      <name val="Times New Roman"/>
      <family val="1"/>
      <charset val="186"/>
    </font>
    <font>
      <b/>
      <sz val="11"/>
      <color rgb="FF000000"/>
      <name val="Times New Roman"/>
      <family val="1"/>
      <charset val="186"/>
    </font>
    <font>
      <b/>
      <sz val="10"/>
      <name val="Times New Roman"/>
      <family val="1"/>
      <charset val="186"/>
    </font>
    <font>
      <b/>
      <sz val="10"/>
      <color theme="9"/>
      <name val="Times New Roman"/>
      <family val="1"/>
      <charset val="186"/>
    </font>
    <font>
      <sz val="11"/>
      <color theme="9"/>
      <name val="Calibri"/>
      <family val="2"/>
      <charset val="186"/>
      <scheme val="minor"/>
    </font>
    <font>
      <sz val="10"/>
      <name val="Times New Roman"/>
      <family val="1"/>
      <charset val="186"/>
    </font>
    <font>
      <sz val="11"/>
      <name val="Calibri"/>
      <family val="2"/>
      <charset val="186"/>
      <scheme val="minor"/>
    </font>
    <font>
      <sz val="10"/>
      <color rgb="FF000000"/>
      <name val="Times New Roman"/>
      <family val="1"/>
      <charset val="186"/>
    </font>
    <font>
      <b/>
      <sz val="14"/>
      <color theme="1"/>
      <name val="Times New Roman"/>
      <family val="1"/>
      <charset val="186"/>
    </font>
    <font>
      <sz val="14"/>
      <color theme="9"/>
      <name val="Calibri"/>
      <family val="2"/>
      <charset val="186"/>
      <scheme val="minor"/>
    </font>
    <font>
      <sz val="14"/>
      <color theme="1"/>
      <name val="Calibri"/>
      <family val="2"/>
      <charset val="186"/>
      <scheme val="minor"/>
    </font>
    <font>
      <b/>
      <sz val="12"/>
      <name val="Times New Roman"/>
      <family val="1"/>
      <charset val="186"/>
    </font>
    <font>
      <sz val="12"/>
      <color theme="1"/>
      <name val="Times New Roman"/>
      <family val="1"/>
      <charset val="186"/>
    </font>
    <font>
      <b/>
      <sz val="12"/>
      <color theme="1"/>
      <name val="Times New Roman"/>
      <family val="1"/>
      <charset val="186"/>
    </font>
    <font>
      <vertAlign val="subscript"/>
      <sz val="12"/>
      <color theme="1"/>
      <name val="Times New Roman"/>
      <family val="1"/>
      <charset val="186"/>
    </font>
    <font>
      <b/>
      <sz val="11"/>
      <name val="Times New Roman"/>
      <family val="1"/>
      <charset val="186"/>
    </font>
    <font>
      <b/>
      <i/>
      <sz val="10"/>
      <name val="Times New Roman"/>
      <family val="1"/>
      <charset val="186"/>
    </font>
    <font>
      <b/>
      <vertAlign val="subscript"/>
      <sz val="12"/>
      <color theme="1"/>
      <name val="Times New Roman"/>
      <family val="1"/>
      <charset val="186"/>
    </font>
    <font>
      <b/>
      <sz val="14"/>
      <color rgb="FF000000"/>
      <name val="Times New Roman"/>
      <family val="1"/>
      <charset val="186"/>
    </font>
    <font>
      <b/>
      <sz val="14"/>
      <name val="Times New Roman"/>
      <family val="1"/>
      <charset val="186"/>
    </font>
    <font>
      <b/>
      <sz val="8"/>
      <name val="Times New Roman"/>
      <family val="1"/>
      <charset val="186"/>
    </font>
    <font>
      <sz val="11"/>
      <name val="Times New Roman"/>
      <family val="1"/>
      <charset val="186"/>
    </font>
    <font>
      <b/>
      <sz val="12"/>
      <color rgb="FF000000"/>
      <name val="Times New Roman"/>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gray0625">
        <bgColor theme="0"/>
      </patternFill>
    </fill>
    <fill>
      <patternFill patternType="gray0625"/>
    </fill>
    <fill>
      <patternFill patternType="solid">
        <fgColor rgb="FFFFFFFF"/>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16">
    <xf numFmtId="0" fontId="0" fillId="0" borderId="0" xfId="0"/>
    <xf numFmtId="0" fontId="8" fillId="0" borderId="0" xfId="0" applyFont="1" applyAlignment="1">
      <alignment horizontal="justify" vertical="center" wrapText="1"/>
    </xf>
    <xf numFmtId="0" fontId="0" fillId="0" borderId="17" xfId="0" applyBorder="1"/>
    <xf numFmtId="4" fontId="5" fillId="0" borderId="17" xfId="0" applyNumberFormat="1" applyFont="1" applyBorder="1"/>
    <xf numFmtId="4" fontId="5" fillId="2" borderId="17" xfId="0" applyNumberFormat="1" applyFont="1" applyFill="1" applyBorder="1"/>
    <xf numFmtId="0" fontId="0" fillId="0" borderId="23" xfId="0" applyBorder="1"/>
    <xf numFmtId="4" fontId="5" fillId="4" borderId="17" xfId="0" applyNumberFormat="1" applyFont="1" applyFill="1" applyBorder="1"/>
    <xf numFmtId="4" fontId="5" fillId="4" borderId="20" xfId="0" applyNumberFormat="1" applyFont="1" applyFill="1" applyBorder="1"/>
    <xf numFmtId="4" fontId="5" fillId="5" borderId="17" xfId="0" applyNumberFormat="1" applyFont="1" applyFill="1" applyBorder="1"/>
    <xf numFmtId="4" fontId="5" fillId="0" borderId="19" xfId="0" applyNumberFormat="1" applyFont="1" applyBorder="1"/>
    <xf numFmtId="4" fontId="5" fillId="2" borderId="19" xfId="0" applyNumberFormat="1" applyFont="1" applyFill="1" applyBorder="1"/>
    <xf numFmtId="0" fontId="0" fillId="0" borderId="29" xfId="0" applyBorder="1"/>
    <xf numFmtId="4" fontId="10" fillId="2" borderId="17" xfId="0" applyNumberFormat="1" applyFont="1" applyFill="1" applyBorder="1"/>
    <xf numFmtId="164" fontId="5" fillId="3" borderId="19" xfId="0" applyNumberFormat="1" applyFont="1" applyFill="1" applyBorder="1"/>
    <xf numFmtId="4" fontId="3" fillId="4" borderId="8" xfId="0" applyNumberFormat="1" applyFont="1" applyFill="1" applyBorder="1" applyAlignment="1">
      <alignment horizontal="center" vertical="center" wrapText="1"/>
    </xf>
    <xf numFmtId="0" fontId="0" fillId="4" borderId="17" xfId="0" applyFill="1" applyBorder="1" applyAlignment="1">
      <alignment horizontal="center"/>
    </xf>
    <xf numFmtId="0" fontId="13" fillId="0" borderId="9" xfId="0" applyFont="1" applyBorder="1" applyAlignment="1">
      <alignment horizontal="center" vertical="center" wrapText="1"/>
    </xf>
    <xf numFmtId="0" fontId="13" fillId="0" borderId="9" xfId="0" applyFont="1" applyBorder="1" applyAlignment="1">
      <alignment vertical="center" wrapText="1"/>
    </xf>
    <xf numFmtId="0" fontId="14" fillId="0" borderId="0" xfId="0" applyFont="1" applyAlignment="1">
      <alignment horizontal="center" vertical="center"/>
    </xf>
    <xf numFmtId="0" fontId="14" fillId="0" borderId="9" xfId="0" applyFont="1" applyBorder="1" applyAlignment="1">
      <alignment vertical="center" wrapText="1"/>
    </xf>
    <xf numFmtId="3" fontId="13" fillId="0" borderId="9" xfId="0" applyNumberFormat="1" applyFont="1" applyBorder="1" applyAlignment="1">
      <alignment horizontal="center" vertical="center" wrapText="1"/>
    </xf>
    <xf numFmtId="0" fontId="3" fillId="0" borderId="22" xfId="0" applyFont="1" applyBorder="1" applyAlignment="1">
      <alignment horizontal="justify" vertical="center" wrapText="1"/>
    </xf>
    <xf numFmtId="0" fontId="6" fillId="0" borderId="22" xfId="0" applyFont="1" applyBorder="1" applyAlignment="1">
      <alignment horizontal="justify" vertical="center" wrapText="1"/>
    </xf>
    <xf numFmtId="0" fontId="17" fillId="6" borderId="22" xfId="0" applyFont="1" applyFill="1" applyBorder="1" applyAlignment="1">
      <alignment horizontal="justify" vertical="center" wrapText="1"/>
    </xf>
    <xf numFmtId="0" fontId="17" fillId="6" borderId="17" xfId="0" applyFont="1" applyFill="1" applyBorder="1" applyAlignment="1">
      <alignment horizontal="justify" vertical="center" wrapText="1"/>
    </xf>
    <xf numFmtId="0" fontId="17" fillId="6" borderId="21" xfId="0" applyFont="1" applyFill="1" applyBorder="1" applyAlignment="1">
      <alignment horizontal="justify" vertical="center" wrapText="1"/>
    </xf>
    <xf numFmtId="0" fontId="3" fillId="0" borderId="26" xfId="0" applyFont="1" applyBorder="1" applyAlignment="1">
      <alignment horizontal="justify" vertical="center" wrapText="1"/>
    </xf>
    <xf numFmtId="0" fontId="17" fillId="6" borderId="26" xfId="0" applyFont="1" applyFill="1" applyBorder="1" applyAlignment="1">
      <alignment horizontal="justify" vertical="center" wrapText="1"/>
    </xf>
    <xf numFmtId="0" fontId="3" fillId="0" borderId="17"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Alignment="1">
      <alignment horizontal="justify" vertical="center"/>
    </xf>
    <xf numFmtId="0" fontId="7" fillId="0" borderId="0" xfId="0" applyFont="1"/>
    <xf numFmtId="3"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4" fontId="3" fillId="4" borderId="31" xfId="0" applyNumberFormat="1" applyFont="1" applyFill="1" applyBorder="1" applyAlignment="1">
      <alignment horizontal="center" vertical="center" wrapText="1"/>
    </xf>
    <xf numFmtId="4" fontId="3" fillId="4" borderId="32" xfId="0" applyNumberFormat="1" applyFont="1" applyFill="1" applyBorder="1" applyAlignment="1">
      <alignment horizontal="center" vertical="center" wrapText="1"/>
    </xf>
    <xf numFmtId="4" fontId="3" fillId="4" borderId="33" xfId="0" applyNumberFormat="1" applyFont="1" applyFill="1" applyBorder="1" applyAlignment="1">
      <alignment horizontal="center" vertical="center" wrapText="1"/>
    </xf>
    <xf numFmtId="4" fontId="3" fillId="4" borderId="34" xfId="0" applyNumberFormat="1"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4" fontId="3" fillId="2" borderId="14" xfId="0" applyNumberFormat="1" applyFont="1" applyFill="1" applyBorder="1" applyAlignment="1">
      <alignment horizontal="center" vertical="center" wrapText="1"/>
    </xf>
    <xf numFmtId="4" fontId="3" fillId="4" borderId="16"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4" fontId="3" fillId="4" borderId="35" xfId="0" applyNumberFormat="1" applyFont="1" applyFill="1" applyBorder="1" applyAlignment="1">
      <alignment horizontal="center" vertical="center" wrapText="1"/>
    </xf>
    <xf numFmtId="4" fontId="3" fillId="0" borderId="14" xfId="0" applyNumberFormat="1" applyFont="1" applyBorder="1" applyAlignment="1">
      <alignment horizontal="center" vertical="center" wrapText="1"/>
    </xf>
    <xf numFmtId="4" fontId="6" fillId="0" borderId="36" xfId="0" applyNumberFormat="1" applyFont="1" applyBorder="1" applyAlignment="1">
      <alignment horizontal="center" vertical="center" wrapText="1"/>
    </xf>
    <xf numFmtId="4" fontId="6" fillId="0" borderId="31" xfId="0" applyNumberFormat="1" applyFont="1" applyBorder="1" applyAlignment="1">
      <alignment horizontal="center" vertical="center" wrapText="1"/>
    </xf>
    <xf numFmtId="4" fontId="6" fillId="0" borderId="33" xfId="0" applyNumberFormat="1" applyFont="1" applyBorder="1" applyAlignment="1">
      <alignment horizontal="center" vertical="center" wrapText="1"/>
    </xf>
    <xf numFmtId="4" fontId="3" fillId="5" borderId="31" xfId="0" applyNumberFormat="1" applyFont="1" applyFill="1" applyBorder="1" applyAlignment="1">
      <alignment horizontal="center" vertical="center" wrapText="1"/>
    </xf>
    <xf numFmtId="4" fontId="3" fillId="5" borderId="32" xfId="0" applyNumberFormat="1" applyFont="1" applyFill="1" applyBorder="1" applyAlignment="1">
      <alignment horizontal="center" vertical="center" wrapText="1"/>
    </xf>
    <xf numFmtId="4" fontId="3" fillId="5" borderId="33" xfId="0" applyNumberFormat="1" applyFont="1" applyFill="1" applyBorder="1" applyAlignment="1">
      <alignment horizontal="center" vertical="center" wrapText="1"/>
    </xf>
    <xf numFmtId="4" fontId="6" fillId="0" borderId="37"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32" xfId="0" applyNumberFormat="1" applyFont="1" applyBorder="1" applyAlignment="1">
      <alignment horizontal="center" vertical="center" wrapText="1"/>
    </xf>
    <xf numFmtId="4" fontId="4" fillId="4" borderId="33" xfId="0" applyNumberFormat="1" applyFont="1" applyFill="1" applyBorder="1" applyAlignment="1">
      <alignment horizontal="center" vertical="center" wrapText="1"/>
    </xf>
    <xf numFmtId="0" fontId="16" fillId="0" borderId="11" xfId="0" applyFont="1" applyBorder="1" applyAlignment="1">
      <alignment horizontal="center"/>
    </xf>
    <xf numFmtId="0" fontId="20" fillId="2" borderId="26" xfId="0" applyFont="1" applyFill="1" applyBorder="1" applyAlignment="1">
      <alignment vertical="center" wrapText="1"/>
    </xf>
    <xf numFmtId="0" fontId="11" fillId="0" borderId="29" xfId="0" applyFont="1" applyBorder="1"/>
    <xf numFmtId="0" fontId="12" fillId="0" borderId="26" xfId="0" applyFont="1" applyBorder="1" applyAlignment="1">
      <alignment vertical="center" wrapText="1"/>
    </xf>
    <xf numFmtId="0" fontId="3" fillId="3" borderId="26" xfId="0" applyFont="1" applyFill="1" applyBorder="1" applyAlignment="1">
      <alignment vertical="center" wrapText="1"/>
    </xf>
    <xf numFmtId="0" fontId="19" fillId="0" borderId="5" xfId="0" applyFont="1" applyBorder="1" applyAlignment="1">
      <alignment horizontal="center" vertical="center" wrapText="1"/>
    </xf>
    <xf numFmtId="0" fontId="22" fillId="0" borderId="9" xfId="0" applyFont="1" applyBorder="1" applyAlignment="1">
      <alignment horizontal="center" vertical="center" wrapText="1"/>
    </xf>
    <xf numFmtId="164" fontId="12" fillId="3" borderId="26" xfId="0" applyNumberFormat="1" applyFont="1" applyFill="1" applyBorder="1" applyAlignment="1">
      <alignment horizontal="center" vertical="center" wrapText="1"/>
    </xf>
    <xf numFmtId="4" fontId="3" fillId="0" borderId="17" xfId="0" applyNumberFormat="1" applyFont="1" applyBorder="1" applyAlignment="1">
      <alignment horizontal="center" vertical="center" wrapText="1"/>
    </xf>
    <xf numFmtId="4" fontId="12" fillId="2" borderId="26" xfId="0" applyNumberFormat="1" applyFont="1" applyFill="1" applyBorder="1" applyAlignment="1">
      <alignment horizontal="center" vertical="center" wrapText="1"/>
    </xf>
    <xf numFmtId="4" fontId="12" fillId="0" borderId="26"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0" xfId="0" applyFont="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5"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16" fillId="0" borderId="2" xfId="0" applyFont="1" applyBorder="1" applyAlignment="1">
      <alignment vertical="center"/>
    </xf>
    <xf numFmtId="0" fontId="16" fillId="0" borderId="4" xfId="0" applyFont="1" applyBorder="1" applyAlignment="1">
      <alignment vertical="center"/>
    </xf>
    <xf numFmtId="4" fontId="3" fillId="0" borderId="30"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0" fillId="4" borderId="25" xfId="0" applyFill="1" applyBorder="1" applyAlignment="1">
      <alignment horizontal="center"/>
    </xf>
    <xf numFmtId="0" fontId="0" fillId="4" borderId="17" xfId="0" applyFill="1" applyBorder="1" applyAlignment="1">
      <alignment horizontal="center"/>
    </xf>
    <xf numFmtId="0" fontId="0" fillId="4" borderId="24" xfId="0" applyFill="1"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3" fillId="2" borderId="28"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3" borderId="1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3" fillId="0" borderId="8" xfId="0" applyFont="1" applyBorder="1" applyAlignment="1">
      <alignment horizontal="center" vertical="center" textRotation="90" wrapText="1"/>
    </xf>
    <xf numFmtId="0" fontId="3" fillId="2" borderId="8"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0" fillId="0" borderId="27" xfId="0" applyBorder="1" applyAlignment="1">
      <alignment horizontal="center"/>
    </xf>
    <xf numFmtId="0" fontId="0" fillId="5" borderId="25" xfId="0" applyFill="1" applyBorder="1" applyAlignment="1">
      <alignment horizontal="center"/>
    </xf>
    <xf numFmtId="0" fontId="0" fillId="5" borderId="17" xfId="0" applyFill="1" applyBorder="1" applyAlignment="1">
      <alignment horizontal="center"/>
    </xf>
    <xf numFmtId="0" fontId="0" fillId="5" borderId="24" xfId="0" applyFill="1" applyBorder="1" applyAlignment="1">
      <alignment horizontal="center"/>
    </xf>
    <xf numFmtId="0" fontId="0" fillId="0" borderId="17" xfId="0" applyBorder="1" applyAlignment="1">
      <alignment horizontal="center"/>
    </xf>
    <xf numFmtId="0" fontId="3" fillId="2" borderId="3"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0" borderId="12" xfId="0" applyFont="1" applyBorder="1" applyAlignment="1">
      <alignment horizontal="center" vertical="center" textRotation="90" wrapText="1"/>
    </xf>
    <xf numFmtId="0" fontId="3" fillId="2" borderId="13" xfId="0" applyFont="1" applyFill="1" applyBorder="1" applyAlignment="1">
      <alignment horizontal="justify" vertical="center" wrapText="1"/>
    </xf>
    <xf numFmtId="0" fontId="3" fillId="2" borderId="15" xfId="0" applyFont="1" applyFill="1" applyBorder="1" applyAlignment="1">
      <alignment horizontal="justify" vertical="center" wrapText="1"/>
    </xf>
    <xf numFmtId="0" fontId="3" fillId="0" borderId="11" xfId="0" applyFont="1" applyBorder="1" applyAlignment="1">
      <alignment horizontal="center" vertical="center" textRotation="90" wrapText="1"/>
    </xf>
    <xf numFmtId="4" fontId="3" fillId="0" borderId="2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0" fontId="0" fillId="0" borderId="18" xfId="0" applyBorder="1" applyAlignment="1">
      <alignment horizontal="center"/>
    </xf>
    <xf numFmtId="0" fontId="23"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7"/>
  <sheetViews>
    <sheetView view="pageLayout" zoomScaleNormal="100" workbookViewId="0">
      <selection activeCell="B7" sqref="B7"/>
    </sheetView>
  </sheetViews>
  <sheetFormatPr defaultRowHeight="15"/>
  <cols>
    <col min="2" max="2" width="58.28515625" customWidth="1"/>
    <col min="3" max="3" width="27.7109375" customWidth="1"/>
    <col min="4" max="4" width="18.28515625" customWidth="1"/>
    <col min="5" max="5" width="18.140625" customWidth="1"/>
  </cols>
  <sheetData>
    <row r="2" spans="2:5" ht="30.75" customHeight="1">
      <c r="B2" s="70" t="s">
        <v>0</v>
      </c>
      <c r="C2" s="70"/>
      <c r="D2" s="70"/>
      <c r="E2" s="70"/>
    </row>
    <row r="3" spans="2:5" ht="15.75">
      <c r="B3" s="18"/>
    </row>
    <row r="4" spans="2:5" ht="49.5" customHeight="1">
      <c r="B4" s="16"/>
      <c r="C4" s="64" t="s">
        <v>1</v>
      </c>
    </row>
    <row r="5" spans="2:5" ht="15.75">
      <c r="B5" s="16" t="s">
        <v>2</v>
      </c>
      <c r="C5" s="16" t="s">
        <v>3</v>
      </c>
    </row>
    <row r="6" spans="2:5" ht="22.5" customHeight="1">
      <c r="B6" s="17" t="s">
        <v>4</v>
      </c>
      <c r="C6" s="16"/>
    </row>
    <row r="7" spans="2:5" ht="24" customHeight="1">
      <c r="B7" s="17" t="s">
        <v>5</v>
      </c>
      <c r="C7" s="16"/>
    </row>
  </sheetData>
  <mergeCells count="1">
    <mergeCell ref="B2:E2"/>
  </mergeCells>
  <pageMargins left="0.70866141732283472" right="0.70866141732283472" top="0.94488188976377963" bottom="0.7480314960629921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22"/>
  <sheetViews>
    <sheetView view="pageLayout" zoomScaleNormal="100" workbookViewId="0">
      <selection activeCell="B19" sqref="B19:E19"/>
    </sheetView>
  </sheetViews>
  <sheetFormatPr defaultRowHeight="15"/>
  <cols>
    <col min="2" max="2" width="55.28515625" customWidth="1"/>
    <col min="3" max="3" width="25.42578125" customWidth="1"/>
    <col min="4" max="4" width="23.42578125" customWidth="1"/>
    <col min="5" max="5" width="21.5703125" customWidth="1"/>
  </cols>
  <sheetData>
    <row r="2" spans="2:5" ht="39" customHeight="1">
      <c r="B2" s="70" t="s">
        <v>6</v>
      </c>
      <c r="C2" s="70"/>
      <c r="D2" s="70"/>
      <c r="E2" s="70"/>
    </row>
    <row r="3" spans="2:5" ht="15.75">
      <c r="B3" s="18"/>
    </row>
    <row r="4" spans="2:5" ht="49.5" customHeight="1">
      <c r="B4" s="16"/>
      <c r="C4" s="64" t="s">
        <v>1</v>
      </c>
    </row>
    <row r="5" spans="2:5" ht="15.75">
      <c r="B5" s="16" t="s">
        <v>2</v>
      </c>
      <c r="C5" s="16" t="s">
        <v>3</v>
      </c>
    </row>
    <row r="6" spans="2:5" ht="15.75">
      <c r="B6" s="72" t="s">
        <v>7</v>
      </c>
      <c r="C6" s="73"/>
    </row>
    <row r="7" spans="2:5" ht="18.75">
      <c r="B7" s="17" t="s">
        <v>8</v>
      </c>
      <c r="C7" s="20"/>
    </row>
    <row r="8" spans="2:5" ht="18.75">
      <c r="B8" s="17" t="s">
        <v>9</v>
      </c>
      <c r="C8" s="16"/>
    </row>
    <row r="9" spans="2:5" ht="15.75">
      <c r="B9" s="72" t="s">
        <v>10</v>
      </c>
      <c r="C9" s="73"/>
    </row>
    <row r="10" spans="2:5" ht="18.75">
      <c r="B10" s="17" t="s">
        <v>11</v>
      </c>
      <c r="C10" s="20"/>
    </row>
    <row r="11" spans="2:5" ht="18.75">
      <c r="B11" s="17" t="s">
        <v>12</v>
      </c>
      <c r="C11" s="16"/>
    </row>
    <row r="12" spans="2:5" ht="15.75">
      <c r="B12" s="74" t="s">
        <v>13</v>
      </c>
      <c r="C12" s="75"/>
    </row>
    <row r="13" spans="2:5" ht="17.25">
      <c r="B13" s="19" t="s">
        <v>14</v>
      </c>
      <c r="C13" s="34">
        <f>C7+C10</f>
        <v>0</v>
      </c>
    </row>
    <row r="14" spans="2:5" ht="17.25">
      <c r="B14" s="19" t="s">
        <v>15</v>
      </c>
      <c r="C14" s="35" t="e">
        <f>ROUND((C7*C8+C10*C11)/C13,4)</f>
        <v>#DIV/0!</v>
      </c>
    </row>
    <row r="19" spans="2:5" ht="24" customHeight="1">
      <c r="B19" s="71" t="s">
        <v>16</v>
      </c>
      <c r="C19" s="71"/>
      <c r="D19" s="71"/>
      <c r="E19" s="71"/>
    </row>
    <row r="20" spans="2:5" ht="19.5" customHeight="1">
      <c r="B20" s="71" t="s">
        <v>17</v>
      </c>
      <c r="C20" s="71"/>
      <c r="D20" s="71"/>
      <c r="E20" s="71"/>
    </row>
    <row r="21" spans="2:5" ht="18.75">
      <c r="B21" s="71" t="s">
        <v>18</v>
      </c>
      <c r="C21" s="71"/>
      <c r="D21" s="71"/>
      <c r="E21" s="71"/>
    </row>
    <row r="22" spans="2:5" ht="18.75">
      <c r="B22" s="71" t="s">
        <v>19</v>
      </c>
      <c r="C22" s="71"/>
      <c r="D22" s="71"/>
      <c r="E22" s="71"/>
    </row>
  </sheetData>
  <mergeCells count="8">
    <mergeCell ref="B21:E21"/>
    <mergeCell ref="B22:E22"/>
    <mergeCell ref="B2:E2"/>
    <mergeCell ref="B19:E19"/>
    <mergeCell ref="B20:E20"/>
    <mergeCell ref="B6:C6"/>
    <mergeCell ref="B9:C9"/>
    <mergeCell ref="B12:C12"/>
  </mergeCells>
  <pageMargins left="0.70866141732283472" right="0.70866141732283472" top="0.98425196850393704" bottom="0.74803149606299213"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
  <sheetViews>
    <sheetView tabSelected="1" zoomScaleNormal="100" workbookViewId="0">
      <selection activeCell="B96" sqref="B96"/>
    </sheetView>
  </sheetViews>
  <sheetFormatPr defaultRowHeight="15"/>
  <cols>
    <col min="1" max="1" width="5.5703125" customWidth="1"/>
    <col min="2" max="2" width="95.7109375" style="33" customWidth="1"/>
    <col min="3" max="3" width="2.7109375" customWidth="1"/>
    <col min="4" max="4" width="23.42578125" customWidth="1"/>
    <col min="5" max="5" width="24.85546875" customWidth="1"/>
  </cols>
  <sheetData>
    <row r="1" spans="1:5" ht="19.5" customHeight="1" thickBot="1">
      <c r="A1" s="76" t="s">
        <v>20</v>
      </c>
      <c r="B1" s="76"/>
      <c r="C1" s="76"/>
      <c r="D1" s="76"/>
      <c r="E1" s="76"/>
    </row>
    <row r="2" spans="1:5" ht="30" customHeight="1">
      <c r="A2" s="81"/>
      <c r="B2" s="83" t="s">
        <v>21</v>
      </c>
      <c r="C2" s="2"/>
      <c r="D2" s="63" t="s">
        <v>22</v>
      </c>
      <c r="E2" s="77" t="s">
        <v>23</v>
      </c>
    </row>
    <row r="3" spans="1:5" ht="45" customHeight="1" thickBot="1">
      <c r="A3" s="82"/>
      <c r="B3" s="84"/>
      <c r="C3" s="2"/>
      <c r="D3" s="64" t="s">
        <v>1</v>
      </c>
      <c r="E3" s="78"/>
    </row>
    <row r="4" spans="1:5" ht="16.5" customHeight="1" thickBot="1">
      <c r="A4" s="79" t="s">
        <v>24</v>
      </c>
      <c r="B4" s="21" t="s">
        <v>25</v>
      </c>
      <c r="C4" s="3"/>
      <c r="D4" s="85"/>
      <c r="E4" s="92"/>
    </row>
    <row r="5" spans="1:5" ht="43.5" customHeight="1" thickBot="1">
      <c r="A5" s="80"/>
      <c r="B5" s="22" t="s">
        <v>26</v>
      </c>
      <c r="C5" s="3"/>
      <c r="D5" s="86"/>
      <c r="E5" s="91"/>
    </row>
    <row r="6" spans="1:5" ht="17.25" customHeight="1" thickBot="1">
      <c r="A6" s="80"/>
      <c r="B6" s="21" t="s">
        <v>27</v>
      </c>
      <c r="C6" s="3"/>
      <c r="D6" s="85"/>
      <c r="E6" s="90"/>
    </row>
    <row r="7" spans="1:5" ht="18" customHeight="1" thickBot="1">
      <c r="A7" s="80"/>
      <c r="B7" s="22" t="s">
        <v>28</v>
      </c>
      <c r="C7" s="3"/>
      <c r="D7" s="86"/>
      <c r="E7" s="91"/>
    </row>
    <row r="8" spans="1:5" ht="18.75" customHeight="1" thickBot="1">
      <c r="A8" s="80"/>
      <c r="B8" s="21" t="s">
        <v>29</v>
      </c>
      <c r="C8" s="3"/>
      <c r="D8" s="85"/>
      <c r="E8" s="90"/>
    </row>
    <row r="9" spans="1:5" ht="40.5" customHeight="1" thickBot="1">
      <c r="A9" s="80"/>
      <c r="B9" s="22" t="s">
        <v>30</v>
      </c>
      <c r="C9" s="3"/>
      <c r="D9" s="86"/>
      <c r="E9" s="91"/>
    </row>
    <row r="10" spans="1:5" ht="17.25" customHeight="1" thickBot="1">
      <c r="A10" s="80"/>
      <c r="B10" s="23" t="s">
        <v>31</v>
      </c>
      <c r="C10" s="6"/>
      <c r="D10" s="36"/>
      <c r="E10" s="87"/>
    </row>
    <row r="11" spans="1:5" ht="17.25" customHeight="1" thickBot="1">
      <c r="A11" s="80"/>
      <c r="B11" s="24" t="s">
        <v>32</v>
      </c>
      <c r="C11" s="6"/>
      <c r="D11" s="37"/>
      <c r="E11" s="88"/>
    </row>
    <row r="12" spans="1:5" ht="17.25" customHeight="1" thickBot="1">
      <c r="A12" s="80"/>
      <c r="B12" s="25" t="s">
        <v>33</v>
      </c>
      <c r="C12" s="6"/>
      <c r="D12" s="38"/>
      <c r="E12" s="89"/>
    </row>
    <row r="13" spans="1:5" ht="15.75" hidden="1" customHeight="1" thickBot="1">
      <c r="A13" s="80"/>
      <c r="B13" s="27" t="s">
        <v>34</v>
      </c>
      <c r="C13" s="6"/>
      <c r="D13" s="39"/>
      <c r="E13" s="15"/>
    </row>
    <row r="14" spans="1:5" ht="18.75" hidden="1" customHeight="1" thickBot="1">
      <c r="A14" s="80"/>
      <c r="B14" s="24" t="s">
        <v>35</v>
      </c>
      <c r="C14" s="6"/>
      <c r="D14" s="14"/>
      <c r="E14" s="15"/>
    </row>
    <row r="15" spans="1:5" ht="18" hidden="1" customHeight="1" thickBot="1">
      <c r="A15" s="80"/>
      <c r="B15" s="25" t="s">
        <v>36</v>
      </c>
      <c r="C15" s="6"/>
      <c r="D15" s="39"/>
      <c r="E15" s="15"/>
    </row>
    <row r="16" spans="1:5" ht="17.25" customHeight="1" thickBot="1">
      <c r="A16" s="80"/>
      <c r="B16" s="26" t="s">
        <v>37</v>
      </c>
      <c r="C16" s="3"/>
      <c r="D16" s="85"/>
      <c r="E16" s="90"/>
    </row>
    <row r="17" spans="1:5" ht="18" customHeight="1" thickBot="1">
      <c r="A17" s="80"/>
      <c r="B17" s="22" t="s">
        <v>38</v>
      </c>
      <c r="C17" s="3"/>
      <c r="D17" s="86"/>
      <c r="E17" s="91"/>
    </row>
    <row r="18" spans="1:5" ht="15.75" customHeight="1" thickBot="1">
      <c r="A18" s="80"/>
      <c r="B18" s="21" t="s">
        <v>39</v>
      </c>
      <c r="C18" s="3"/>
      <c r="D18" s="85"/>
      <c r="E18" s="90"/>
    </row>
    <row r="19" spans="1:5" ht="28.5" customHeight="1" thickBot="1">
      <c r="A19" s="80"/>
      <c r="B19" s="22" t="s">
        <v>40</v>
      </c>
      <c r="C19" s="3"/>
      <c r="D19" s="86"/>
      <c r="E19" s="91"/>
    </row>
    <row r="20" spans="1:5" ht="15.75" thickBot="1">
      <c r="A20" s="93" t="s">
        <v>41</v>
      </c>
      <c r="B20" s="94"/>
      <c r="C20" s="4"/>
      <c r="D20" s="41">
        <f>ROUND(D4+D6+D8+D16+D18,2)</f>
        <v>0</v>
      </c>
      <c r="E20" s="5"/>
    </row>
    <row r="21" spans="1:5" ht="15.75" thickBot="1">
      <c r="A21" s="95" t="s">
        <v>42</v>
      </c>
      <c r="B21" s="96"/>
      <c r="C21" s="96"/>
      <c r="D21" s="96"/>
      <c r="E21" s="97"/>
    </row>
    <row r="22" spans="1:5" ht="15.75" thickBot="1">
      <c r="A22" s="79" t="s">
        <v>43</v>
      </c>
      <c r="B22" s="26" t="s">
        <v>44</v>
      </c>
      <c r="C22" s="3"/>
      <c r="D22" s="85"/>
      <c r="E22" s="90"/>
    </row>
    <row r="23" spans="1:5" ht="30" customHeight="1" thickBot="1">
      <c r="A23" s="80"/>
      <c r="B23" s="22" t="s">
        <v>45</v>
      </c>
      <c r="C23" s="3"/>
      <c r="D23" s="86"/>
      <c r="E23" s="91"/>
    </row>
    <row r="24" spans="1:5" ht="15.75" thickBot="1">
      <c r="A24" s="80"/>
      <c r="B24" s="23" t="s">
        <v>46</v>
      </c>
      <c r="C24" s="7"/>
      <c r="D24" s="36"/>
      <c r="E24" s="87"/>
    </row>
    <row r="25" spans="1:5" ht="15.75" thickBot="1">
      <c r="A25" s="80"/>
      <c r="B25" s="23" t="s">
        <v>47</v>
      </c>
      <c r="C25" s="7"/>
      <c r="D25" s="42"/>
      <c r="E25" s="88"/>
    </row>
    <row r="26" spans="1:5" ht="16.5" customHeight="1" thickBot="1">
      <c r="A26" s="80"/>
      <c r="B26" s="24" t="s">
        <v>48</v>
      </c>
      <c r="C26" s="7"/>
      <c r="D26" s="42"/>
      <c r="E26" s="88"/>
    </row>
    <row r="27" spans="1:5" ht="15.75" thickBot="1">
      <c r="A27" s="80"/>
      <c r="B27" s="27" t="s">
        <v>49</v>
      </c>
      <c r="C27" s="7"/>
      <c r="D27" s="42"/>
      <c r="E27" s="88"/>
    </row>
    <row r="28" spans="1:5" ht="15.75" thickBot="1">
      <c r="A28" s="80"/>
      <c r="B28" s="23" t="s">
        <v>50</v>
      </c>
      <c r="C28" s="7"/>
      <c r="D28" s="40"/>
      <c r="E28" s="15"/>
    </row>
    <row r="29" spans="1:5" ht="15.75" thickBot="1">
      <c r="A29" s="80"/>
      <c r="B29" s="23" t="s">
        <v>51</v>
      </c>
      <c r="C29" s="7"/>
      <c r="D29" s="43"/>
      <c r="E29" s="15"/>
    </row>
    <row r="30" spans="1:5" ht="15.75" thickBot="1">
      <c r="A30" s="80"/>
      <c r="B30" s="21" t="s">
        <v>52</v>
      </c>
      <c r="C30" s="3"/>
      <c r="D30" s="85"/>
      <c r="E30" s="90"/>
    </row>
    <row r="31" spans="1:5" ht="26.25" thickBot="1">
      <c r="A31" s="80"/>
      <c r="B31" s="22" t="s">
        <v>53</v>
      </c>
      <c r="C31" s="3"/>
      <c r="D31" s="86"/>
      <c r="E31" s="91"/>
    </row>
    <row r="32" spans="1:5" ht="15.75" thickBot="1">
      <c r="A32" s="80"/>
      <c r="B32" s="21" t="s">
        <v>54</v>
      </c>
      <c r="C32" s="3"/>
      <c r="D32" s="85"/>
      <c r="E32" s="90"/>
    </row>
    <row r="33" spans="1:5" ht="51.75" thickBot="1">
      <c r="A33" s="80"/>
      <c r="B33" s="22" t="s">
        <v>55</v>
      </c>
      <c r="C33" s="3"/>
      <c r="D33" s="86"/>
      <c r="E33" s="91"/>
    </row>
    <row r="34" spans="1:5" ht="15.75" thickBot="1">
      <c r="A34" s="98"/>
      <c r="B34" s="23" t="s">
        <v>56</v>
      </c>
      <c r="C34" s="6"/>
      <c r="D34" s="44"/>
      <c r="E34" s="87"/>
    </row>
    <row r="35" spans="1:5" ht="15.75" thickBot="1">
      <c r="A35" s="98"/>
      <c r="B35" s="23" t="s">
        <v>57</v>
      </c>
      <c r="C35" s="6"/>
      <c r="D35" s="42"/>
      <c r="E35" s="88"/>
    </row>
    <row r="36" spans="1:5" ht="15.75" thickBot="1">
      <c r="A36" s="98"/>
      <c r="B36" s="24" t="s">
        <v>58</v>
      </c>
      <c r="C36" s="6"/>
      <c r="D36" s="37"/>
      <c r="E36" s="89"/>
    </row>
    <row r="37" spans="1:5" ht="15.75" thickBot="1">
      <c r="A37" s="80"/>
      <c r="B37" s="26" t="s">
        <v>59</v>
      </c>
      <c r="C37" s="3"/>
      <c r="D37" s="85"/>
      <c r="E37" s="90"/>
    </row>
    <row r="38" spans="1:5" ht="51.75" customHeight="1" thickBot="1">
      <c r="A38" s="80"/>
      <c r="B38" s="22" t="s">
        <v>60</v>
      </c>
      <c r="C38" s="3"/>
      <c r="D38" s="86"/>
      <c r="E38" s="91"/>
    </row>
    <row r="39" spans="1:5" ht="15" customHeight="1" thickBot="1">
      <c r="A39" s="80"/>
      <c r="B39" s="21" t="s">
        <v>61</v>
      </c>
      <c r="C39" s="3"/>
      <c r="D39" s="85"/>
      <c r="E39" s="90"/>
    </row>
    <row r="40" spans="1:5" ht="43.5" customHeight="1" thickBot="1">
      <c r="A40" s="80"/>
      <c r="B40" s="22" t="s">
        <v>62</v>
      </c>
      <c r="C40" s="3"/>
      <c r="D40" s="86"/>
      <c r="E40" s="91"/>
    </row>
    <row r="41" spans="1:5" ht="15.75" thickBot="1">
      <c r="A41" s="99" t="s">
        <v>63</v>
      </c>
      <c r="B41" s="100"/>
      <c r="C41" s="4"/>
      <c r="D41" s="41">
        <f t="shared" ref="D41" si="0">ROUND(D22+D30+D32+D37+D39,2)</f>
        <v>0</v>
      </c>
      <c r="E41" s="5"/>
    </row>
    <row r="42" spans="1:5" ht="15.75" thickBot="1">
      <c r="A42" s="95" t="s">
        <v>64</v>
      </c>
      <c r="B42" s="96"/>
      <c r="C42" s="96"/>
      <c r="D42" s="96"/>
      <c r="E42" s="97"/>
    </row>
    <row r="43" spans="1:5" ht="15.75" thickBot="1">
      <c r="A43" s="79" t="s">
        <v>65</v>
      </c>
      <c r="B43" s="26" t="s">
        <v>66</v>
      </c>
      <c r="C43" s="3"/>
      <c r="D43" s="85"/>
      <c r="E43" s="90"/>
    </row>
    <row r="44" spans="1:5" ht="15.75" thickBot="1">
      <c r="A44" s="80"/>
      <c r="B44" s="22" t="s">
        <v>67</v>
      </c>
      <c r="C44" s="3"/>
      <c r="D44" s="86"/>
      <c r="E44" s="91"/>
    </row>
    <row r="45" spans="1:5" ht="15.75" thickBot="1">
      <c r="A45" s="80"/>
      <c r="B45" s="21" t="s">
        <v>68</v>
      </c>
      <c r="C45" s="3"/>
      <c r="D45" s="45">
        <f t="shared" ref="D45" si="1">D46+D50+D51</f>
        <v>0</v>
      </c>
      <c r="E45" s="90"/>
    </row>
    <row r="46" spans="1:5" ht="51.75" thickBot="1">
      <c r="A46" s="80"/>
      <c r="B46" s="28" t="s">
        <v>69</v>
      </c>
      <c r="C46" s="3"/>
      <c r="D46" s="46"/>
      <c r="E46" s="91"/>
    </row>
    <row r="47" spans="1:5" ht="15.75" thickBot="1">
      <c r="A47" s="80"/>
      <c r="B47" s="27" t="s">
        <v>70</v>
      </c>
      <c r="C47" s="6"/>
      <c r="D47" s="36"/>
      <c r="E47" s="87"/>
    </row>
    <row r="48" spans="1:5" ht="15.75" thickBot="1">
      <c r="A48" s="80"/>
      <c r="B48" s="23" t="s">
        <v>71</v>
      </c>
      <c r="C48" s="6"/>
      <c r="D48" s="42"/>
      <c r="E48" s="88"/>
    </row>
    <row r="49" spans="1:5" ht="15.75" thickBot="1">
      <c r="A49" s="80"/>
      <c r="B49" s="24" t="s">
        <v>72</v>
      </c>
      <c r="C49" s="6"/>
      <c r="D49" s="37"/>
      <c r="E49" s="89"/>
    </row>
    <row r="50" spans="1:5" ht="26.25" thickBot="1">
      <c r="A50" s="80"/>
      <c r="B50" s="26" t="s">
        <v>73</v>
      </c>
      <c r="C50" s="3"/>
      <c r="D50" s="47"/>
      <c r="E50" s="90"/>
    </row>
    <row r="51" spans="1:5" ht="26.25" thickBot="1">
      <c r="A51" s="80"/>
      <c r="B51" s="21" t="s">
        <v>74</v>
      </c>
      <c r="C51" s="3"/>
      <c r="D51" s="48"/>
      <c r="E51" s="91"/>
    </row>
    <row r="52" spans="1:5" ht="15.75" thickBot="1">
      <c r="A52" s="80"/>
      <c r="B52" s="21" t="s">
        <v>75</v>
      </c>
      <c r="C52" s="9"/>
      <c r="D52" s="69">
        <f t="shared" ref="D52" si="2">D53+D57</f>
        <v>0</v>
      </c>
      <c r="E52" s="101"/>
    </row>
    <row r="53" spans="1:5" ht="51.75" thickBot="1">
      <c r="A53" s="80"/>
      <c r="B53" s="28" t="s">
        <v>76</v>
      </c>
      <c r="C53" s="3"/>
      <c r="D53" s="46"/>
      <c r="E53" s="91"/>
    </row>
    <row r="54" spans="1:5" ht="15.75" thickBot="1">
      <c r="A54" s="80"/>
      <c r="B54" s="29" t="s">
        <v>77</v>
      </c>
      <c r="C54" s="8"/>
      <c r="D54" s="49"/>
      <c r="E54" s="102"/>
    </row>
    <row r="55" spans="1:5" ht="15.75" thickBot="1">
      <c r="A55" s="80"/>
      <c r="B55" s="30" t="s">
        <v>78</v>
      </c>
      <c r="C55" s="8"/>
      <c r="D55" s="50"/>
      <c r="E55" s="103"/>
    </row>
    <row r="56" spans="1:5" ht="15.75" thickBot="1">
      <c r="A56" s="80"/>
      <c r="B56" s="30" t="s">
        <v>79</v>
      </c>
      <c r="C56" s="8"/>
      <c r="D56" s="51"/>
      <c r="E56" s="104"/>
    </row>
    <row r="57" spans="1:5" ht="15.75" thickBot="1">
      <c r="A57" s="80"/>
      <c r="B57" s="21" t="s">
        <v>80</v>
      </c>
      <c r="C57" s="3"/>
      <c r="D57" s="52"/>
      <c r="E57" s="5"/>
    </row>
    <row r="58" spans="1:5" ht="15.75" thickBot="1">
      <c r="A58" s="80"/>
      <c r="B58" s="21" t="s">
        <v>81</v>
      </c>
      <c r="C58" s="3"/>
      <c r="D58" s="85"/>
      <c r="E58" s="90"/>
    </row>
    <row r="59" spans="1:5" ht="15.75" thickBot="1">
      <c r="A59" s="80"/>
      <c r="B59" s="22" t="s">
        <v>82</v>
      </c>
      <c r="C59" s="3"/>
      <c r="D59" s="86"/>
      <c r="E59" s="91"/>
    </row>
    <row r="60" spans="1:5" ht="15.75" thickBot="1">
      <c r="A60" s="80"/>
      <c r="B60" s="26" t="s">
        <v>83</v>
      </c>
      <c r="C60" s="3"/>
      <c r="D60" s="85"/>
      <c r="E60" s="90"/>
    </row>
    <row r="61" spans="1:5" ht="56.25" customHeight="1" thickBot="1">
      <c r="A61" s="80"/>
      <c r="B61" s="22" t="s">
        <v>84</v>
      </c>
      <c r="C61" s="3"/>
      <c r="D61" s="86"/>
      <c r="E61" s="91"/>
    </row>
    <row r="62" spans="1:5" ht="16.5" customHeight="1" thickBot="1">
      <c r="A62" s="80"/>
      <c r="B62" s="21" t="s">
        <v>85</v>
      </c>
      <c r="C62" s="3"/>
      <c r="D62" s="45">
        <f t="shared" ref="D62" si="3">D63+D64</f>
        <v>0</v>
      </c>
      <c r="E62" s="90"/>
    </row>
    <row r="63" spans="1:5" ht="28.5" customHeight="1" thickBot="1">
      <c r="A63" s="80"/>
      <c r="B63" s="21" t="s">
        <v>86</v>
      </c>
      <c r="C63" s="3"/>
      <c r="D63" s="53"/>
      <c r="E63" s="105"/>
    </row>
    <row r="64" spans="1:5" ht="30" customHeight="1" thickBot="1">
      <c r="A64" s="80"/>
      <c r="B64" s="21" t="s">
        <v>87</v>
      </c>
      <c r="C64" s="3"/>
      <c r="D64" s="54"/>
      <c r="E64" s="91"/>
    </row>
    <row r="65" spans="1:5" ht="15.75" thickBot="1">
      <c r="A65" s="106" t="s">
        <v>88</v>
      </c>
      <c r="B65" s="107"/>
      <c r="C65" s="10"/>
      <c r="D65" s="41">
        <f t="shared" ref="D65" si="4">ROUND(D43+D45+D52+D58+D60+D62,2)</f>
        <v>0</v>
      </c>
      <c r="E65" s="11"/>
    </row>
    <row r="66" spans="1:5" ht="15.75" thickBot="1">
      <c r="A66" s="95" t="s">
        <v>89</v>
      </c>
      <c r="B66" s="96"/>
      <c r="C66" s="96"/>
      <c r="D66" s="96"/>
      <c r="E66" s="97"/>
    </row>
    <row r="67" spans="1:5" ht="15.75" thickBot="1">
      <c r="A67" s="79" t="s">
        <v>90</v>
      </c>
      <c r="B67" s="26" t="s">
        <v>91</v>
      </c>
      <c r="C67" s="3"/>
      <c r="D67" s="85"/>
      <c r="E67" s="90"/>
    </row>
    <row r="68" spans="1:5" ht="26.25" thickBot="1">
      <c r="A68" s="80"/>
      <c r="B68" s="22" t="s">
        <v>92</v>
      </c>
      <c r="C68" s="3"/>
      <c r="D68" s="86"/>
      <c r="E68" s="91"/>
    </row>
    <row r="69" spans="1:5" ht="15.75" thickBot="1">
      <c r="A69" s="80"/>
      <c r="B69" s="21" t="s">
        <v>93</v>
      </c>
      <c r="C69" s="3"/>
      <c r="D69" s="85">
        <f t="shared" ref="D69" si="5">D71+D72+D73+D74+D75</f>
        <v>0</v>
      </c>
      <c r="E69" s="90"/>
    </row>
    <row r="70" spans="1:5" ht="26.25" thickBot="1">
      <c r="A70" s="80"/>
      <c r="B70" s="22" t="s">
        <v>94</v>
      </c>
      <c r="C70" s="3"/>
      <c r="D70" s="86"/>
      <c r="E70" s="91"/>
    </row>
    <row r="71" spans="1:5" ht="15.75" thickBot="1">
      <c r="A71" s="80"/>
      <c r="B71" s="30" t="s">
        <v>95</v>
      </c>
      <c r="C71" s="3"/>
      <c r="D71" s="53"/>
      <c r="E71" s="90"/>
    </row>
    <row r="72" spans="1:5" ht="15.75" thickBot="1">
      <c r="A72" s="80"/>
      <c r="B72" s="30" t="s">
        <v>96</v>
      </c>
      <c r="C72" s="3"/>
      <c r="D72" s="55"/>
      <c r="E72" s="105"/>
    </row>
    <row r="73" spans="1:5" ht="15.75" thickBot="1">
      <c r="A73" s="80"/>
      <c r="B73" s="30" t="s">
        <v>97</v>
      </c>
      <c r="C73" s="3"/>
      <c r="D73" s="55"/>
      <c r="E73" s="105"/>
    </row>
    <row r="74" spans="1:5" ht="15.75" thickBot="1">
      <c r="A74" s="80"/>
      <c r="B74" s="30" t="s">
        <v>98</v>
      </c>
      <c r="C74" s="3"/>
      <c r="D74" s="55"/>
      <c r="E74" s="105"/>
    </row>
    <row r="75" spans="1:5" ht="15.75" thickBot="1">
      <c r="A75" s="80"/>
      <c r="B75" s="30" t="s">
        <v>99</v>
      </c>
      <c r="C75" s="3"/>
      <c r="D75" s="56"/>
      <c r="E75" s="91"/>
    </row>
    <row r="76" spans="1:5" ht="15.75" thickBot="1">
      <c r="A76" s="80"/>
      <c r="B76" s="21" t="s">
        <v>100</v>
      </c>
      <c r="C76" s="3"/>
      <c r="D76" s="85"/>
      <c r="E76" s="90"/>
    </row>
    <row r="77" spans="1:5" ht="42.75" customHeight="1" thickBot="1">
      <c r="A77" s="80"/>
      <c r="B77" s="22" t="s">
        <v>101</v>
      </c>
      <c r="C77" s="3"/>
      <c r="D77" s="86"/>
      <c r="E77" s="91"/>
    </row>
    <row r="78" spans="1:5" ht="15.75" customHeight="1" thickBot="1">
      <c r="A78" s="80"/>
      <c r="B78" s="21" t="s">
        <v>102</v>
      </c>
      <c r="C78" s="3"/>
      <c r="D78" s="85"/>
      <c r="E78" s="90"/>
    </row>
    <row r="79" spans="1:5" ht="26.25" thickBot="1">
      <c r="A79" s="80"/>
      <c r="B79" s="22" t="s">
        <v>103</v>
      </c>
      <c r="C79" s="3"/>
      <c r="D79" s="86"/>
      <c r="E79" s="91"/>
    </row>
    <row r="80" spans="1:5" ht="15.75" thickBot="1">
      <c r="A80" s="106" t="s">
        <v>104</v>
      </c>
      <c r="B80" s="107"/>
      <c r="C80" s="4"/>
      <c r="D80" s="41">
        <f t="shared" ref="D80" si="6">ROUND(D67+D69+D76+D78,2)</f>
        <v>0</v>
      </c>
      <c r="E80" s="5"/>
    </row>
    <row r="81" spans="1:5" ht="15.75" thickBot="1">
      <c r="A81" s="79" t="s">
        <v>105</v>
      </c>
      <c r="B81" s="21" t="s">
        <v>106</v>
      </c>
      <c r="C81" s="3"/>
      <c r="D81" s="85"/>
      <c r="E81" s="90"/>
    </row>
    <row r="82" spans="1:5" ht="39" thickBot="1">
      <c r="A82" s="80"/>
      <c r="B82" s="22" t="s">
        <v>107</v>
      </c>
      <c r="C82" s="3"/>
      <c r="D82" s="86"/>
      <c r="E82" s="91"/>
    </row>
    <row r="83" spans="1:5" ht="15.75" thickBot="1">
      <c r="A83" s="80"/>
      <c r="B83" s="23" t="s">
        <v>108</v>
      </c>
      <c r="C83" s="6"/>
      <c r="D83" s="44"/>
      <c r="E83" s="87"/>
    </row>
    <row r="84" spans="1:5" ht="15.75" thickBot="1">
      <c r="A84" s="80"/>
      <c r="B84" s="24" t="s">
        <v>109</v>
      </c>
      <c r="C84" s="6"/>
      <c r="D84" s="37"/>
      <c r="E84" s="88"/>
    </row>
    <row r="85" spans="1:5" ht="15.75" thickBot="1">
      <c r="A85" s="80"/>
      <c r="B85" s="25" t="s">
        <v>110</v>
      </c>
      <c r="C85" s="6"/>
      <c r="D85" s="57"/>
      <c r="E85" s="89"/>
    </row>
    <row r="86" spans="1:5" ht="16.5" customHeight="1" thickBot="1">
      <c r="A86" s="80"/>
      <c r="B86" s="26" t="s">
        <v>111</v>
      </c>
      <c r="C86" s="3"/>
      <c r="D86" s="85"/>
      <c r="E86" s="90"/>
    </row>
    <row r="87" spans="1:5" ht="45" customHeight="1" thickBot="1">
      <c r="A87" s="80"/>
      <c r="B87" s="22" t="s">
        <v>112</v>
      </c>
      <c r="C87" s="3"/>
      <c r="D87" s="86"/>
      <c r="E87" s="91"/>
    </row>
    <row r="88" spans="1:5" ht="17.25" customHeight="1" thickBot="1">
      <c r="A88" s="80"/>
      <c r="B88" s="21" t="s">
        <v>113</v>
      </c>
      <c r="C88" s="3"/>
      <c r="D88" s="85"/>
      <c r="E88" s="90"/>
    </row>
    <row r="89" spans="1:5" ht="47.25" customHeight="1" thickBot="1">
      <c r="A89" s="108"/>
      <c r="B89" s="31" t="s">
        <v>114</v>
      </c>
      <c r="C89" s="3"/>
      <c r="D89" s="86"/>
      <c r="E89" s="91"/>
    </row>
    <row r="90" spans="1:5" ht="15.75" thickBot="1">
      <c r="A90" s="109" t="s">
        <v>115</v>
      </c>
      <c r="B90" s="110"/>
      <c r="C90" s="4"/>
      <c r="D90" s="41">
        <f t="shared" ref="D90" si="7">ROUND(D81+D86+D88,2)</f>
        <v>0</v>
      </c>
      <c r="E90" s="5"/>
    </row>
    <row r="91" spans="1:5" ht="17.25" customHeight="1" thickBot="1">
      <c r="A91" s="95" t="s">
        <v>116</v>
      </c>
      <c r="B91" s="96"/>
      <c r="C91" s="96"/>
      <c r="D91" s="96"/>
      <c r="E91" s="97"/>
    </row>
    <row r="92" spans="1:5" ht="20.25" customHeight="1" thickBot="1">
      <c r="A92" s="111" t="s">
        <v>117</v>
      </c>
      <c r="B92" s="26" t="s">
        <v>118</v>
      </c>
      <c r="C92" s="3"/>
      <c r="D92" s="112"/>
      <c r="E92" s="101"/>
    </row>
    <row r="93" spans="1:5" ht="17.25" customHeight="1" thickBot="1">
      <c r="A93" s="111"/>
      <c r="B93" s="22" t="s">
        <v>119</v>
      </c>
      <c r="C93" s="3"/>
      <c r="D93" s="113"/>
      <c r="E93" s="114"/>
    </row>
    <row r="94" spans="1:5" ht="15.75" thickBot="1">
      <c r="A94" s="111"/>
      <c r="B94" s="28" t="s">
        <v>120</v>
      </c>
      <c r="C94" s="3"/>
      <c r="D94" s="66"/>
      <c r="E94" s="11"/>
    </row>
    <row r="95" spans="1:5" ht="19.5" thickBot="1">
      <c r="A95" s="58" t="s">
        <v>121</v>
      </c>
      <c r="B95" s="59" t="s">
        <v>122</v>
      </c>
      <c r="C95" s="12"/>
      <c r="D95" s="67">
        <f>D20+D41+D65+D80+D90+D92+D94</f>
        <v>0</v>
      </c>
      <c r="E95" s="60"/>
    </row>
    <row r="96" spans="1:5" ht="15.75">
      <c r="A96" s="58" t="s">
        <v>123</v>
      </c>
      <c r="B96" s="115" t="s">
        <v>124</v>
      </c>
      <c r="C96" s="3"/>
      <c r="D96" s="68"/>
      <c r="E96" s="11"/>
    </row>
    <row r="97" spans="1:5" ht="16.5" thickBot="1">
      <c r="A97" s="58" t="s">
        <v>125</v>
      </c>
      <c r="B97" s="61" t="s">
        <v>126</v>
      </c>
      <c r="C97" s="9"/>
      <c r="D97" s="68"/>
      <c r="E97" s="11"/>
    </row>
    <row r="98" spans="1:5" ht="16.5" thickBot="1">
      <c r="A98" s="58" t="s">
        <v>127</v>
      </c>
      <c r="B98" s="62" t="s">
        <v>128</v>
      </c>
      <c r="C98" s="13"/>
      <c r="D98" s="65" t="e">
        <f t="shared" ref="D98" si="8">D95/D96</f>
        <v>#DIV/0!</v>
      </c>
      <c r="E98" s="11"/>
    </row>
    <row r="99" spans="1:5" ht="16.5" thickBot="1">
      <c r="A99" s="58" t="s">
        <v>129</v>
      </c>
      <c r="B99" s="62" t="s">
        <v>130</v>
      </c>
      <c r="C99" s="13"/>
      <c r="D99" s="65" t="e">
        <f>SUM(D95:D95)/SUM(D96:D96)</f>
        <v>#DIV/0!</v>
      </c>
      <c r="E99" s="11"/>
    </row>
    <row r="100" spans="1:5">
      <c r="A100" s="1"/>
      <c r="B100" s="32"/>
    </row>
  </sheetData>
  <mergeCells count="72">
    <mergeCell ref="A90:B90"/>
    <mergeCell ref="A91:E91"/>
    <mergeCell ref="A92:A94"/>
    <mergeCell ref="D92:D93"/>
    <mergeCell ref="E92:E93"/>
    <mergeCell ref="A80:B80"/>
    <mergeCell ref="A81:A89"/>
    <mergeCell ref="D81:D82"/>
    <mergeCell ref="E81:E82"/>
    <mergeCell ref="E83:E85"/>
    <mergeCell ref="D86:D87"/>
    <mergeCell ref="E86:E87"/>
    <mergeCell ref="D88:D89"/>
    <mergeCell ref="E88:E89"/>
    <mergeCell ref="A65:B65"/>
    <mergeCell ref="A66:E66"/>
    <mergeCell ref="A67:A79"/>
    <mergeCell ref="D67:D68"/>
    <mergeCell ref="E67:E68"/>
    <mergeCell ref="D69:D70"/>
    <mergeCell ref="E69:E70"/>
    <mergeCell ref="E71:E75"/>
    <mergeCell ref="D76:D77"/>
    <mergeCell ref="D78:D79"/>
    <mergeCell ref="E76:E77"/>
    <mergeCell ref="E78:E79"/>
    <mergeCell ref="E58:E59"/>
    <mergeCell ref="D60:D61"/>
    <mergeCell ref="E60:E61"/>
    <mergeCell ref="E39:E40"/>
    <mergeCell ref="A41:B41"/>
    <mergeCell ref="A42:E42"/>
    <mergeCell ref="A43:A64"/>
    <mergeCell ref="D43:D44"/>
    <mergeCell ref="E43:E44"/>
    <mergeCell ref="E45:E46"/>
    <mergeCell ref="E47:E49"/>
    <mergeCell ref="E50:E51"/>
    <mergeCell ref="E52:E53"/>
    <mergeCell ref="E54:E56"/>
    <mergeCell ref="D58:D59"/>
    <mergeCell ref="E62:E64"/>
    <mergeCell ref="A20:B20"/>
    <mergeCell ref="A21:E21"/>
    <mergeCell ref="A22:A40"/>
    <mergeCell ref="D22:D23"/>
    <mergeCell ref="E22:E23"/>
    <mergeCell ref="E24:E27"/>
    <mergeCell ref="D30:D31"/>
    <mergeCell ref="E30:E31"/>
    <mergeCell ref="D32:D33"/>
    <mergeCell ref="D39:D40"/>
    <mergeCell ref="E32:E33"/>
    <mergeCell ref="E34:E36"/>
    <mergeCell ref="D37:D38"/>
    <mergeCell ref="E37:E38"/>
    <mergeCell ref="A1:E1"/>
    <mergeCell ref="E2:E3"/>
    <mergeCell ref="A4:A19"/>
    <mergeCell ref="A2:A3"/>
    <mergeCell ref="B2:B3"/>
    <mergeCell ref="D4:D5"/>
    <mergeCell ref="D6:D7"/>
    <mergeCell ref="D18:D19"/>
    <mergeCell ref="E10:E12"/>
    <mergeCell ref="D16:D17"/>
    <mergeCell ref="E16:E17"/>
    <mergeCell ref="E4:E5"/>
    <mergeCell ref="E6:E7"/>
    <mergeCell ref="E8:E9"/>
    <mergeCell ref="D8:D9"/>
    <mergeCell ref="E18:E19"/>
  </mergeCells>
  <pageMargins left="0.31496062992125984" right="0.31496062992125984" top="0.94488188976377963" bottom="0.35433070866141736" header="0.31496062992125984" footer="0.31496062992125984"/>
  <pageSetup paperSize="8" scale="60" orientation="portrait" r:id="rId1"/>
  <headerFooter>
    <oddHeader>&amp;R&amp;"Times New Roman,Regular"Pielikums Nr.5 
atklāta konkursa nolikumam
ID Nr. AD 2024/2
5.2.forma</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Kristīne Grīviņa</dc:creator>
  <cp:keywords/>
  <dc:description/>
  <cp:lastModifiedBy>Kristīne Grīviņa</cp:lastModifiedBy>
  <cp:revision/>
  <dcterms:created xsi:type="dcterms:W3CDTF">2019-04-01T10:45:04Z</dcterms:created>
  <dcterms:modified xsi:type="dcterms:W3CDTF">2024-06-04T13:27:55Z</dcterms:modified>
  <cp:category/>
  <cp:contentStatus/>
</cp:coreProperties>
</file>